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5385" activeTab="1"/>
  </bookViews>
  <sheets>
    <sheet name="resultatrakning" sheetId="1" r:id="rId1"/>
    <sheet name="balansrakning" sheetId="2" r:id="rId2"/>
    <sheet name="Tillaggsuppl" sheetId="3" r:id="rId3"/>
  </sheets>
  <definedNames>
    <definedName name="_xlnm.Print_Area" localSheetId="1">'balansrakning'!$A$1:$I$49</definedName>
    <definedName name="_xlnm.Print_Area" localSheetId="0">'resultatrakning'!$A$1:$I$40</definedName>
    <definedName name="_xlnm.Print_Area" localSheetId="2">'Tillaggsuppl'!$A$1:$I$43</definedName>
  </definedNames>
  <calcPr fullCalcOnLoad="1"/>
</workbook>
</file>

<file path=xl/sharedStrings.xml><?xml version="1.0" encoding="utf-8"?>
<sst xmlns="http://schemas.openxmlformats.org/spreadsheetml/2006/main" count="104" uniqueCount="94">
  <si>
    <t>Rörelsens intäkter</t>
  </si>
  <si>
    <t>Rörelsens kostnader</t>
  </si>
  <si>
    <t>Resultat från finansiella poster</t>
  </si>
  <si>
    <t>Bokslutsdispositioner</t>
  </si>
  <si>
    <t xml:space="preserve">Årsavgifter medlemmar </t>
  </si>
  <si>
    <t xml:space="preserve">Övriga intäkter </t>
  </si>
  <si>
    <t>Summa intäkter</t>
  </si>
  <si>
    <t xml:space="preserve">Reparationer  </t>
  </si>
  <si>
    <t xml:space="preserve">Övriga driftskostnader  </t>
  </si>
  <si>
    <t xml:space="preserve">Fastighetsskatt  </t>
  </si>
  <si>
    <t xml:space="preserve">Övriga förvaltnings- och rörelsekostnader   </t>
  </si>
  <si>
    <t>Avskrivningar av anläggningstillgångar</t>
  </si>
  <si>
    <t xml:space="preserve">Byggnad   </t>
  </si>
  <si>
    <t>Rörelseresultat</t>
  </si>
  <si>
    <t xml:space="preserve">Ränteintäkter </t>
  </si>
  <si>
    <t xml:space="preserve">Räntekostnader och liknande resultatposter  </t>
  </si>
  <si>
    <t xml:space="preserve">Resultat efter finansiella poster </t>
  </si>
  <si>
    <t>Skatt på årets resultat</t>
  </si>
  <si>
    <t xml:space="preserve">Årets resultat  </t>
  </si>
  <si>
    <t>TILLGÅNGAR</t>
  </si>
  <si>
    <t>Materiella anläggningstillgångar</t>
  </si>
  <si>
    <t>EGET KAPITAL OCH SKULDER</t>
  </si>
  <si>
    <t>Eget kapital</t>
  </si>
  <si>
    <t>Avsättningar</t>
  </si>
  <si>
    <t>Långfristiga skulder</t>
  </si>
  <si>
    <t>Kortfristiga skulder</t>
  </si>
  <si>
    <t>Anläggningstillgångar</t>
  </si>
  <si>
    <t xml:space="preserve">Summa anläggningstillgångar </t>
  </si>
  <si>
    <t>Omsättningstillgångar</t>
  </si>
  <si>
    <t>Kortfristiga fordringar</t>
  </si>
  <si>
    <t xml:space="preserve">Förutbetalda kostnader och upplupna intäkter  </t>
  </si>
  <si>
    <t xml:space="preserve">Kassa och bank  </t>
  </si>
  <si>
    <t xml:space="preserve">Summa omsättningstillgångar </t>
  </si>
  <si>
    <t xml:space="preserve">Summa tillgångar </t>
  </si>
  <si>
    <t>Bundet eget kapital</t>
  </si>
  <si>
    <t xml:space="preserve">Inbetalda insatser </t>
  </si>
  <si>
    <t>Fritt eget kapital</t>
  </si>
  <si>
    <t xml:space="preserve">Balanserat resultat   </t>
  </si>
  <si>
    <t xml:space="preserve">Årets resultat </t>
  </si>
  <si>
    <t>Summa eget kapital</t>
  </si>
  <si>
    <t xml:space="preserve">Underhållsfond  </t>
  </si>
  <si>
    <t xml:space="preserve">Summa avsättningar </t>
  </si>
  <si>
    <t xml:space="preserve">Skulder till kreditinstitut  </t>
  </si>
  <si>
    <t xml:space="preserve">Summa långfristiga skulder </t>
  </si>
  <si>
    <t xml:space="preserve">Leverantörsskulder  </t>
  </si>
  <si>
    <t xml:space="preserve">Skatteskulder  </t>
  </si>
  <si>
    <t xml:space="preserve">Övriga skulder  </t>
  </si>
  <si>
    <t xml:space="preserve">Upplupna kostnader och förutbetalda intäkter  </t>
  </si>
  <si>
    <t xml:space="preserve">Summa kortfristiga skulder </t>
  </si>
  <si>
    <t xml:space="preserve">Summa eget kapital och skulder </t>
  </si>
  <si>
    <t>Utdelning</t>
  </si>
  <si>
    <t>Övriga kortfristiga fordringar</t>
  </si>
  <si>
    <t>Ställda säkerheter och ansvarsförbindelser</t>
  </si>
  <si>
    <t xml:space="preserve">Fastighetsskötsel </t>
  </si>
  <si>
    <t>Värderingsprinciperna är oförändrade i jämförelse med föregående år.</t>
  </si>
  <si>
    <t>1. Anläggningstillgångar</t>
  </si>
  <si>
    <t xml:space="preserve">Anskaffningsvärde byggnad  </t>
  </si>
  <si>
    <t xml:space="preserve">Ackumulerade avskrivningar  </t>
  </si>
  <si>
    <t xml:space="preserve">Bokfört värde  </t>
  </si>
  <si>
    <t>2. Förändringar i eget kapital</t>
  </si>
  <si>
    <t xml:space="preserve">4. Skulder till kreditinstitut  </t>
  </si>
  <si>
    <t>5. Upplupna kostnader och förutbetalda intäkter</t>
  </si>
  <si>
    <t>Upplupna arvoden</t>
  </si>
  <si>
    <t>Upplupen ränta SEB Bolån</t>
  </si>
  <si>
    <t>Förutbetalda avgifter</t>
  </si>
  <si>
    <t>Summa</t>
  </si>
  <si>
    <t>Summa Skulder</t>
  </si>
  <si>
    <t>Från 2003 skrivs Byggnader av med 2% av anskaffningsvärdet.</t>
  </si>
  <si>
    <t>Försäkringar</t>
  </si>
  <si>
    <t>Ränta</t>
  </si>
  <si>
    <t>Föregående års förlust/vinst balanserades mot tidigare vinster.</t>
  </si>
  <si>
    <t>Övriga upplupna poster</t>
  </si>
  <si>
    <t xml:space="preserve">Tillgångar och skulder är värderade till anskaffningsvärde där ej annat anges. </t>
  </si>
  <si>
    <t>resultat</t>
  </si>
  <si>
    <t>balans</t>
  </si>
  <si>
    <t>tillägg</t>
  </si>
  <si>
    <t xml:space="preserve">Upplupen värmekostnad </t>
  </si>
  <si>
    <t>Värmepanna</t>
  </si>
  <si>
    <t>Från 2007 skrivs värmepanna av med 10% av anskaffningsvärdet 100 000 kr.</t>
  </si>
  <si>
    <t xml:space="preserve">Anskaffningsvärde värmepanna </t>
  </si>
  <si>
    <t>8. Maskiner o inventarier</t>
  </si>
  <si>
    <t>Fjärrvärme ersatte Gas 2007, se not 1</t>
  </si>
  <si>
    <t>Värme</t>
  </si>
  <si>
    <t xml:space="preserve">Övriga Taxebundna kostnader </t>
  </si>
  <si>
    <t>Staket förutbetalt 2008</t>
  </si>
  <si>
    <r>
      <t xml:space="preserve">SEB SHB Bolån </t>
    </r>
    <r>
      <rPr>
        <i/>
        <sz val="10"/>
        <rFont val="Arial"/>
        <family val="2"/>
      </rPr>
      <t>( rörlig ränta)</t>
    </r>
  </si>
  <si>
    <t xml:space="preserve">3.Konsult/ Revisionsarvode </t>
  </si>
  <si>
    <t>Pantbrev 937 000 SEK med bästa rätt hos SHB</t>
  </si>
  <si>
    <t>Balansräkning 1 januari - 31 december 2010</t>
  </si>
  <si>
    <t>Resultaträkning 1 januari - 31 december 2010</t>
  </si>
  <si>
    <t>Tilläggsupplysningar 2010</t>
  </si>
  <si>
    <t>underhållsf</t>
  </si>
  <si>
    <t>SBAB</t>
  </si>
  <si>
    <t>Stadshypotek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</si>
</sst>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_k_r"/>
    <numFmt numFmtId="168" formatCode="d/mmm/yyyy"/>
    <numFmt numFmtId="169" formatCode="mmmm\ d\,\ yyyy"/>
    <numFmt numFmtId="170" formatCode="[$-41D]&quot;den &quot;d\ mmmm\ yyyy"/>
    <numFmt numFmtId="171" formatCode="#,##0\ &quot;kr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C38" sqref="C38"/>
    </sheetView>
  </sheetViews>
  <sheetFormatPr defaultColWidth="9.140625" defaultRowHeight="12.75"/>
  <cols>
    <col min="1" max="1" width="35.8515625" style="0" customWidth="1"/>
    <col min="2" max="2" width="3.00390625" style="20" customWidth="1"/>
    <col min="3" max="5" width="8.8515625" style="0" customWidth="1"/>
    <col min="6" max="8" width="9.7109375" style="0" customWidth="1"/>
    <col min="9" max="12" width="10.421875" style="34" customWidth="1"/>
  </cols>
  <sheetData>
    <row r="1" spans="8:12" ht="12.75">
      <c r="H1" s="32" t="s">
        <v>74</v>
      </c>
      <c r="I1" s="40" t="s">
        <v>75</v>
      </c>
      <c r="J1" s="40"/>
      <c r="K1" s="40"/>
      <c r="L1" s="40"/>
    </row>
    <row r="2" spans="1:12" s="2" customFormat="1" ht="23.25">
      <c r="A2" s="2" t="s">
        <v>89</v>
      </c>
      <c r="B2" s="19"/>
      <c r="I2" s="35"/>
      <c r="J2" s="35"/>
      <c r="K2" s="35"/>
      <c r="L2" s="35"/>
    </row>
    <row r="3" spans="3:12" ht="12.75">
      <c r="C3" s="3">
        <v>2010</v>
      </c>
      <c r="D3" s="3">
        <v>2009</v>
      </c>
      <c r="E3" s="3">
        <v>2008</v>
      </c>
      <c r="F3" s="3">
        <v>2007</v>
      </c>
      <c r="G3" s="3">
        <v>2006</v>
      </c>
      <c r="H3" s="3">
        <v>2005</v>
      </c>
      <c r="I3" s="34">
        <v>2004</v>
      </c>
      <c r="J3" s="34">
        <v>2003</v>
      </c>
      <c r="K3" s="34">
        <v>2002</v>
      </c>
      <c r="L3" s="34">
        <v>2001</v>
      </c>
    </row>
    <row r="4" spans="1:12" ht="12.75">
      <c r="A4" s="3" t="s">
        <v>0</v>
      </c>
      <c r="B4" s="21"/>
      <c r="C4" s="5"/>
      <c r="D4" s="5"/>
      <c r="E4" s="5"/>
      <c r="F4" s="5"/>
      <c r="G4" s="5"/>
      <c r="H4" s="5"/>
      <c r="I4" s="36"/>
      <c r="J4" s="36"/>
      <c r="K4" s="36"/>
      <c r="L4" s="36"/>
    </row>
    <row r="5" spans="1:12" ht="12.75">
      <c r="A5" t="s">
        <v>4</v>
      </c>
      <c r="C5" s="1">
        <v>311712</v>
      </c>
      <c r="D5" s="1">
        <v>318212</v>
      </c>
      <c r="E5" s="1">
        <v>319512</v>
      </c>
      <c r="F5" s="1">
        <v>377080</v>
      </c>
      <c r="G5" s="1">
        <v>432510</v>
      </c>
      <c r="H5" s="1">
        <v>435647</v>
      </c>
      <c r="I5" s="34">
        <v>409488</v>
      </c>
      <c r="J5" s="34">
        <v>383680</v>
      </c>
      <c r="K5" s="34">
        <v>373092</v>
      </c>
      <c r="L5" s="34">
        <v>354222</v>
      </c>
    </row>
    <row r="6" spans="1:12" ht="13.5" thickBot="1">
      <c r="A6" t="s">
        <v>5</v>
      </c>
      <c r="C6" s="4">
        <v>0</v>
      </c>
      <c r="D6" s="4">
        <v>0</v>
      </c>
      <c r="E6" s="4">
        <v>0</v>
      </c>
      <c r="F6" s="4">
        <v>0</v>
      </c>
      <c r="G6" s="4">
        <v>6128</v>
      </c>
      <c r="H6" s="4">
        <v>19794</v>
      </c>
      <c r="I6" s="41">
        <v>6450</v>
      </c>
      <c r="J6" s="41">
        <v>0</v>
      </c>
      <c r="K6" s="41">
        <v>6</v>
      </c>
      <c r="L6" s="41">
        <v>600</v>
      </c>
    </row>
    <row r="7" spans="1:12" ht="12.75">
      <c r="A7" s="3" t="s">
        <v>6</v>
      </c>
      <c r="C7" s="1">
        <f aca="true" t="shared" si="0" ref="C7:L7">C5+C6</f>
        <v>311712</v>
      </c>
      <c r="D7" s="1">
        <f t="shared" si="0"/>
        <v>318212</v>
      </c>
      <c r="E7" s="1">
        <f t="shared" si="0"/>
        <v>319512</v>
      </c>
      <c r="F7" s="1">
        <f t="shared" si="0"/>
        <v>377080</v>
      </c>
      <c r="G7" s="1">
        <f t="shared" si="0"/>
        <v>438638</v>
      </c>
      <c r="H7" s="1">
        <f t="shared" si="0"/>
        <v>455441</v>
      </c>
      <c r="I7" s="34">
        <f t="shared" si="0"/>
        <v>415938</v>
      </c>
      <c r="J7" s="34">
        <f t="shared" si="0"/>
        <v>383680</v>
      </c>
      <c r="K7" s="34">
        <f t="shared" si="0"/>
        <v>373098</v>
      </c>
      <c r="L7" s="34">
        <f t="shared" si="0"/>
        <v>354822</v>
      </c>
    </row>
    <row r="8" spans="3:8" ht="18.75" customHeight="1">
      <c r="C8" s="1"/>
      <c r="D8" s="1"/>
      <c r="E8" s="1"/>
      <c r="F8" s="1"/>
      <c r="G8" s="1"/>
      <c r="H8" s="1"/>
    </row>
    <row r="9" spans="1:8" ht="12.75">
      <c r="A9" s="3" t="s">
        <v>1</v>
      </c>
      <c r="C9" s="1"/>
      <c r="D9" s="1"/>
      <c r="E9" s="1"/>
      <c r="F9" s="1"/>
      <c r="G9" s="1"/>
      <c r="H9" s="1"/>
    </row>
    <row r="10" spans="1:12" ht="12.75">
      <c r="A10" t="s">
        <v>53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34">
        <v>0</v>
      </c>
      <c r="J10" s="34">
        <v>0</v>
      </c>
      <c r="K10" s="34">
        <v>0</v>
      </c>
      <c r="L10" s="34">
        <v>0</v>
      </c>
    </row>
    <row r="11" spans="1:12" ht="12.75">
      <c r="A11" t="s">
        <v>7</v>
      </c>
      <c r="C11" s="1">
        <v>-129628</v>
      </c>
      <c r="D11" s="1">
        <v>-26129</v>
      </c>
      <c r="E11" s="1">
        <v>-82170</v>
      </c>
      <c r="F11" s="1">
        <v>-61291</v>
      </c>
      <c r="G11" s="1">
        <v>-21906</v>
      </c>
      <c r="H11" s="1">
        <v>-19005</v>
      </c>
      <c r="I11" s="34">
        <v>-88281</v>
      </c>
      <c r="J11" s="34">
        <v>-83249</v>
      </c>
      <c r="K11" s="34">
        <v>-28596</v>
      </c>
      <c r="L11" s="34">
        <v>-98190</v>
      </c>
    </row>
    <row r="12" spans="1:12" ht="12.75">
      <c r="A12" t="s">
        <v>82</v>
      </c>
      <c r="B12" s="20">
        <v>8</v>
      </c>
      <c r="C12" s="1">
        <v>-119178</v>
      </c>
      <c r="D12" s="1">
        <v>-102487</v>
      </c>
      <c r="E12" s="1">
        <v>-104876</v>
      </c>
      <c r="F12" s="1">
        <v>-84593</v>
      </c>
      <c r="G12" s="1">
        <v>-103114</v>
      </c>
      <c r="H12" s="1">
        <v>-89267</v>
      </c>
      <c r="I12" s="34">
        <v>-70488.78</v>
      </c>
      <c r="J12" s="34">
        <v>-95000</v>
      </c>
      <c r="K12" s="34">
        <v>-158716</v>
      </c>
      <c r="L12" s="34">
        <v>-35000</v>
      </c>
    </row>
    <row r="13" spans="1:12" ht="12.75">
      <c r="A13" t="s">
        <v>83</v>
      </c>
      <c r="C13" s="1">
        <v>-40357</v>
      </c>
      <c r="D13" s="1">
        <v>-31314</v>
      </c>
      <c r="E13" s="1">
        <v>-35747</v>
      </c>
      <c r="F13" s="1">
        <v>-35770</v>
      </c>
      <c r="G13" s="1">
        <v>-39237</v>
      </c>
      <c r="H13" s="1">
        <v>-39723</v>
      </c>
      <c r="I13" s="34">
        <v>-39424</v>
      </c>
      <c r="J13" s="34">
        <v>-37394</v>
      </c>
      <c r="K13" s="34">
        <v>-42201</v>
      </c>
      <c r="L13" s="34">
        <v>-41678</v>
      </c>
    </row>
    <row r="14" spans="1:12" ht="12.75">
      <c r="A14" t="s">
        <v>8</v>
      </c>
      <c r="C14" s="1">
        <v>-10555</v>
      </c>
      <c r="D14" s="1">
        <v>-17565</v>
      </c>
      <c r="E14" s="1">
        <v>-20603</v>
      </c>
      <c r="F14" s="1">
        <v>-15974</v>
      </c>
      <c r="G14" s="1">
        <v>-16953</v>
      </c>
      <c r="H14" s="1">
        <v>-29197</v>
      </c>
      <c r="I14" s="34">
        <v>-6337</v>
      </c>
      <c r="J14" s="34">
        <v>-10754</v>
      </c>
      <c r="K14" s="34">
        <v>-11999</v>
      </c>
      <c r="L14" s="34">
        <v>-13372</v>
      </c>
    </row>
    <row r="15" spans="1:12" ht="12.75">
      <c r="A15" t="s">
        <v>9</v>
      </c>
      <c r="C15" s="1">
        <v>-8904</v>
      </c>
      <c r="D15" s="1">
        <v>-8900</v>
      </c>
      <c r="E15" s="1">
        <v>-8400</v>
      </c>
      <c r="F15" s="1">
        <v>-47200</v>
      </c>
      <c r="G15" s="1">
        <v>-45246</v>
      </c>
      <c r="H15" s="1">
        <v>-47220</v>
      </c>
      <c r="I15" s="34">
        <v>-47220</v>
      </c>
      <c r="J15" s="34">
        <v>-41300</v>
      </c>
      <c r="K15" s="34">
        <v>-38385</v>
      </c>
      <c r="L15" s="34">
        <v>-30125</v>
      </c>
    </row>
    <row r="16" spans="1:12" ht="12.75">
      <c r="A16" t="s">
        <v>68</v>
      </c>
      <c r="C16" s="1">
        <v>-13726</v>
      </c>
      <c r="D16" s="1">
        <v>-13723</v>
      </c>
      <c r="E16" s="1">
        <v>-12783</v>
      </c>
      <c r="F16" s="1">
        <v>-11992</v>
      </c>
      <c r="G16" s="1">
        <v>-11268</v>
      </c>
      <c r="H16" s="1">
        <v>-10868</v>
      </c>
      <c r="I16" s="42">
        <v>-10396</v>
      </c>
      <c r="J16" s="42">
        <v>-8154</v>
      </c>
      <c r="K16" s="42">
        <v>-4917</v>
      </c>
      <c r="L16" s="42">
        <v>-4500</v>
      </c>
    </row>
    <row r="17" spans="1:12" ht="13.5" thickBot="1">
      <c r="A17" t="s">
        <v>10</v>
      </c>
      <c r="B17" s="20">
        <v>3</v>
      </c>
      <c r="C17" s="4">
        <v>0</v>
      </c>
      <c r="D17" s="4">
        <v>-8625</v>
      </c>
      <c r="E17" s="4">
        <v>-782</v>
      </c>
      <c r="F17" s="4">
        <v>-3438</v>
      </c>
      <c r="G17" s="4">
        <v>-5031</v>
      </c>
      <c r="H17" s="4">
        <v>-126</v>
      </c>
      <c r="I17" s="41">
        <v>-5688</v>
      </c>
      <c r="J17" s="41">
        <v>-8532</v>
      </c>
      <c r="K17" s="41">
        <v>-12453</v>
      </c>
      <c r="L17" s="41">
        <v>-28972</v>
      </c>
    </row>
    <row r="18" spans="3:12" ht="12.75">
      <c r="C18" s="1">
        <f>SUM(C10:C17)</f>
        <v>-322348</v>
      </c>
      <c r="D18" s="1">
        <f>SUM(D10:D17)</f>
        <v>-208743</v>
      </c>
      <c r="E18" s="1">
        <f>SUM(E10:E17)</f>
        <v>-265361</v>
      </c>
      <c r="F18" s="1">
        <f>SUM(F10:F17)</f>
        <v>-260258</v>
      </c>
      <c r="G18" s="1">
        <f aca="true" t="shared" si="1" ref="G18:L18">SUM(G11:G17)</f>
        <v>-242755</v>
      </c>
      <c r="H18" s="1">
        <f t="shared" si="1"/>
        <v>-235406</v>
      </c>
      <c r="I18" s="34">
        <f t="shared" si="1"/>
        <v>-267834.78</v>
      </c>
      <c r="J18" s="34">
        <f t="shared" si="1"/>
        <v>-284383</v>
      </c>
      <c r="K18" s="34">
        <f t="shared" si="1"/>
        <v>-297267</v>
      </c>
      <c r="L18" s="34">
        <f t="shared" si="1"/>
        <v>-251837</v>
      </c>
    </row>
    <row r="19" spans="3:8" ht="12.75">
      <c r="C19" s="1"/>
      <c r="D19" s="1"/>
      <c r="E19" s="1"/>
      <c r="F19" s="1"/>
      <c r="G19" s="1"/>
      <c r="H19" s="1"/>
    </row>
    <row r="20" spans="1:8" ht="12.75">
      <c r="A20" s="3" t="s">
        <v>11</v>
      </c>
      <c r="C20" s="1"/>
      <c r="D20" s="1"/>
      <c r="E20" s="1"/>
      <c r="F20" s="1"/>
      <c r="G20" s="1"/>
      <c r="H20" s="1"/>
    </row>
    <row r="21" spans="1:8" ht="12.75">
      <c r="A21" s="8" t="s">
        <v>77</v>
      </c>
      <c r="B21" s="20">
        <v>8</v>
      </c>
      <c r="C21" s="1">
        <v>-10000</v>
      </c>
      <c r="D21" s="1">
        <v>-10000</v>
      </c>
      <c r="E21" s="1">
        <v>-10000</v>
      </c>
      <c r="F21" s="1">
        <v>-10000</v>
      </c>
      <c r="G21" s="1"/>
      <c r="H21" s="1"/>
    </row>
    <row r="22" spans="1:12" ht="13.5" thickBot="1">
      <c r="A22" t="s">
        <v>12</v>
      </c>
      <c r="B22" s="20">
        <v>1</v>
      </c>
      <c r="C22" s="4">
        <v>-37960</v>
      </c>
      <c r="D22" s="4">
        <v>-37960</v>
      </c>
      <c r="E22" s="4">
        <v>-37960</v>
      </c>
      <c r="F22" s="4">
        <v>-37960</v>
      </c>
      <c r="G22" s="4">
        <v>-37596</v>
      </c>
      <c r="H22" s="4">
        <v>-37960</v>
      </c>
      <c r="I22" s="41">
        <v>-37960</v>
      </c>
      <c r="J22" s="41">
        <v>-37960</v>
      </c>
      <c r="K22" s="41">
        <v>-141774</v>
      </c>
      <c r="L22" s="41">
        <v>-27258</v>
      </c>
    </row>
    <row r="23" spans="3:12" ht="12.75">
      <c r="C23" s="1">
        <f>SUM(C21,C22)</f>
        <v>-47960</v>
      </c>
      <c r="D23" s="1">
        <f>SUM(D21,D22)</f>
        <v>-47960</v>
      </c>
      <c r="E23" s="1">
        <f>SUM(E21,E22)</f>
        <v>-47960</v>
      </c>
      <c r="F23" s="1">
        <f>SUM(F21,F22)</f>
        <v>-47960</v>
      </c>
      <c r="G23" s="1">
        <f aca="true" t="shared" si="2" ref="G23:L23">SUM(G22)</f>
        <v>-37596</v>
      </c>
      <c r="H23" s="1">
        <f t="shared" si="2"/>
        <v>-37960</v>
      </c>
      <c r="I23" s="34">
        <f t="shared" si="2"/>
        <v>-37960</v>
      </c>
      <c r="J23" s="34">
        <f t="shared" si="2"/>
        <v>-37960</v>
      </c>
      <c r="K23" s="34">
        <f t="shared" si="2"/>
        <v>-141774</v>
      </c>
      <c r="L23" s="34">
        <f t="shared" si="2"/>
        <v>-27258</v>
      </c>
    </row>
    <row r="24" spans="3:8" ht="12.75">
      <c r="C24" s="1"/>
      <c r="D24" s="1"/>
      <c r="E24" s="1"/>
      <c r="F24" s="1"/>
      <c r="G24" s="1"/>
      <c r="H24" s="1"/>
    </row>
    <row r="25" spans="1:12" ht="12.75">
      <c r="A25" s="3" t="s">
        <v>13</v>
      </c>
      <c r="C25" s="5">
        <f>C7+C18+C23</f>
        <v>-58596</v>
      </c>
      <c r="D25" s="5">
        <f aca="true" t="shared" si="3" ref="D25:I25">D7+D18+D23</f>
        <v>61509</v>
      </c>
      <c r="E25" s="5">
        <f t="shared" si="3"/>
        <v>6191</v>
      </c>
      <c r="F25" s="5">
        <f t="shared" si="3"/>
        <v>68862</v>
      </c>
      <c r="G25" s="5">
        <f t="shared" si="3"/>
        <v>158287</v>
      </c>
      <c r="H25" s="5">
        <f t="shared" si="3"/>
        <v>182075</v>
      </c>
      <c r="I25" s="36">
        <f t="shared" si="3"/>
        <v>110143.21999999997</v>
      </c>
      <c r="J25" s="36">
        <f>J7+J18+J23</f>
        <v>61337</v>
      </c>
      <c r="K25" s="36">
        <f>K7+K18+K23</f>
        <v>-65943</v>
      </c>
      <c r="L25" s="36">
        <f>L7+L18+L23</f>
        <v>75727</v>
      </c>
    </row>
    <row r="26" spans="3:12" ht="12.75">
      <c r="C26" s="29"/>
      <c r="D26" s="29"/>
      <c r="E26" s="29"/>
      <c r="F26" s="29"/>
      <c r="G26" s="29"/>
      <c r="H26" s="29"/>
      <c r="I26" s="43"/>
      <c r="J26" s="43"/>
      <c r="K26" s="43"/>
      <c r="L26" s="43"/>
    </row>
    <row r="27" spans="1:8" ht="12.75">
      <c r="A27" s="3" t="s">
        <v>2</v>
      </c>
      <c r="C27" s="1"/>
      <c r="D27" s="1"/>
      <c r="E27" s="1"/>
      <c r="F27" s="1"/>
      <c r="G27" s="1"/>
      <c r="H27" s="1"/>
    </row>
    <row r="28" spans="1:12" s="8" customFormat="1" ht="12.75">
      <c r="A28" s="8" t="s">
        <v>50</v>
      </c>
      <c r="B28" s="23"/>
      <c r="C28" s="9">
        <v>1624</v>
      </c>
      <c r="D28" s="9">
        <v>1039</v>
      </c>
      <c r="E28" s="9">
        <v>1558.8</v>
      </c>
      <c r="F28" s="9">
        <v>1364</v>
      </c>
      <c r="G28" s="9">
        <v>1299</v>
      </c>
      <c r="H28" s="9">
        <v>876</v>
      </c>
      <c r="I28" s="44">
        <v>844</v>
      </c>
      <c r="J28" s="44">
        <v>812</v>
      </c>
      <c r="K28" s="44">
        <v>1007</v>
      </c>
      <c r="L28" s="44">
        <v>8556</v>
      </c>
    </row>
    <row r="29" spans="1:12" ht="12.75">
      <c r="A29" t="s">
        <v>14</v>
      </c>
      <c r="C29" s="1">
        <v>28</v>
      </c>
      <c r="D29" s="1">
        <v>87</v>
      </c>
      <c r="E29" s="1">
        <v>528</v>
      </c>
      <c r="F29" s="1">
        <v>2663.52</v>
      </c>
      <c r="G29" s="1">
        <v>966</v>
      </c>
      <c r="H29" s="1">
        <v>68</v>
      </c>
      <c r="I29" s="34">
        <v>910</v>
      </c>
      <c r="J29" s="34">
        <v>4349</v>
      </c>
      <c r="K29" s="34">
        <v>4988</v>
      </c>
      <c r="L29" s="34">
        <v>486</v>
      </c>
    </row>
    <row r="30" spans="1:12" ht="13.5" thickBot="1">
      <c r="A30" t="s">
        <v>15</v>
      </c>
      <c r="C30" s="4">
        <v>-8195</v>
      </c>
      <c r="D30" s="4">
        <v>-9785</v>
      </c>
      <c r="E30" s="4">
        <v>-28088</v>
      </c>
      <c r="F30" s="4">
        <v>-27463</v>
      </c>
      <c r="G30" s="4">
        <v>-19644</v>
      </c>
      <c r="H30" s="4">
        <v>-19832</v>
      </c>
      <c r="I30" s="41">
        <v>-35298</v>
      </c>
      <c r="J30" s="41">
        <v>-40362</v>
      </c>
      <c r="K30" s="41">
        <v>-60444</v>
      </c>
      <c r="L30" s="41">
        <v>-63845</v>
      </c>
    </row>
    <row r="31" spans="3:12" ht="12.75">
      <c r="C31" s="1">
        <f aca="true" t="shared" si="4" ref="C31:L31">SUM(C28:C30)</f>
        <v>-6543</v>
      </c>
      <c r="D31" s="1">
        <f t="shared" si="4"/>
        <v>-8659</v>
      </c>
      <c r="E31" s="1">
        <f t="shared" si="4"/>
        <v>-26001.2</v>
      </c>
      <c r="F31" s="1">
        <f t="shared" si="4"/>
        <v>-23435.48</v>
      </c>
      <c r="G31" s="1">
        <f t="shared" si="4"/>
        <v>-17379</v>
      </c>
      <c r="H31" s="1">
        <f t="shared" si="4"/>
        <v>-18888</v>
      </c>
      <c r="I31" s="34">
        <f t="shared" si="4"/>
        <v>-33544</v>
      </c>
      <c r="J31" s="34">
        <f t="shared" si="4"/>
        <v>-35201</v>
      </c>
      <c r="K31" s="34">
        <f t="shared" si="4"/>
        <v>-54449</v>
      </c>
      <c r="L31" s="34">
        <f t="shared" si="4"/>
        <v>-54803</v>
      </c>
    </row>
    <row r="32" spans="3:8" ht="12.75">
      <c r="C32" s="1"/>
      <c r="D32" s="1"/>
      <c r="E32" s="1"/>
      <c r="F32" s="1"/>
      <c r="G32" s="1"/>
      <c r="H32" s="1"/>
    </row>
    <row r="33" spans="1:12" ht="12.75">
      <c r="A33" s="3" t="s">
        <v>16</v>
      </c>
      <c r="C33" s="5">
        <f>C25+C31</f>
        <v>-65139</v>
      </c>
      <c r="D33" s="5">
        <f aca="true" t="shared" si="5" ref="D33:I33">D25+D31</f>
        <v>52850</v>
      </c>
      <c r="E33" s="5">
        <f t="shared" si="5"/>
        <v>-19810.2</v>
      </c>
      <c r="F33" s="5">
        <f t="shared" si="5"/>
        <v>45426.520000000004</v>
      </c>
      <c r="G33" s="5">
        <f t="shared" si="5"/>
        <v>140908</v>
      </c>
      <c r="H33" s="5">
        <f t="shared" si="5"/>
        <v>163187</v>
      </c>
      <c r="I33" s="36">
        <f t="shared" si="5"/>
        <v>76599.21999999997</v>
      </c>
      <c r="J33" s="36">
        <f>J25+J31</f>
        <v>26136</v>
      </c>
      <c r="K33" s="36">
        <f>K25+K31</f>
        <v>-120392</v>
      </c>
      <c r="L33" s="36">
        <f>L25+L31</f>
        <v>20924</v>
      </c>
    </row>
    <row r="34" spans="3:8" ht="12.75">
      <c r="C34" s="1"/>
      <c r="D34" s="1"/>
      <c r="E34" s="1"/>
      <c r="F34" s="1"/>
      <c r="G34" s="1"/>
      <c r="H34" s="1"/>
    </row>
    <row r="35" spans="1:12" ht="12.75">
      <c r="A35" s="3" t="s">
        <v>3</v>
      </c>
      <c r="C35" s="1"/>
      <c r="D35" s="1"/>
      <c r="E35" s="1"/>
      <c r="F35" s="1"/>
      <c r="G35" s="1"/>
      <c r="H35" s="1"/>
      <c r="I35" s="34" t="s">
        <v>91</v>
      </c>
      <c r="J35" s="34">
        <v>-5700</v>
      </c>
      <c r="K35" s="34">
        <v>-5700</v>
      </c>
      <c r="L35" s="34">
        <v>-5700</v>
      </c>
    </row>
    <row r="36" spans="1:12" ht="13.5" thickBot="1">
      <c r="A36" t="s">
        <v>17</v>
      </c>
      <c r="C36" s="30">
        <v>0</v>
      </c>
      <c r="D36" s="30">
        <v>0</v>
      </c>
      <c r="E36" s="30">
        <v>0</v>
      </c>
      <c r="F36" s="30">
        <v>4365</v>
      </c>
      <c r="G36" s="30">
        <v>-66633</v>
      </c>
      <c r="H36" s="30">
        <v>-70770</v>
      </c>
      <c r="I36" s="41">
        <v>-70014</v>
      </c>
      <c r="J36" s="41">
        <v>-59183</v>
      </c>
      <c r="K36" s="41">
        <v>-54976</v>
      </c>
      <c r="L36" s="41">
        <v>-35275</v>
      </c>
    </row>
    <row r="37" spans="3:12" ht="12.75">
      <c r="C37" s="39"/>
      <c r="D37" s="39"/>
      <c r="E37" s="39"/>
      <c r="F37" s="39"/>
      <c r="G37" s="39"/>
      <c r="H37" s="39"/>
      <c r="I37" s="42"/>
      <c r="J37" s="42"/>
      <c r="K37" s="42"/>
      <c r="L37" s="42"/>
    </row>
    <row r="38" spans="1:12" ht="12.75">
      <c r="A38" s="3" t="s">
        <v>18</v>
      </c>
      <c r="C38" s="5">
        <f>C33+C36</f>
        <v>-65139</v>
      </c>
      <c r="D38" s="5">
        <f aca="true" t="shared" si="6" ref="D38:I38">D33+D36</f>
        <v>52850</v>
      </c>
      <c r="E38" s="5">
        <f t="shared" si="6"/>
        <v>-19810.2</v>
      </c>
      <c r="F38" s="5">
        <f t="shared" si="6"/>
        <v>49791.520000000004</v>
      </c>
      <c r="G38" s="5">
        <f t="shared" si="6"/>
        <v>74275</v>
      </c>
      <c r="H38" s="5">
        <f t="shared" si="6"/>
        <v>92417</v>
      </c>
      <c r="I38" s="36">
        <f t="shared" si="6"/>
        <v>6585.219999999972</v>
      </c>
      <c r="J38" s="36">
        <f>J33+J36+J35</f>
        <v>-38747</v>
      </c>
      <c r="K38" s="36">
        <f>K33+K36+K35</f>
        <v>-181068</v>
      </c>
      <c r="L38" s="36">
        <f>L33+L36+L35</f>
        <v>-20051</v>
      </c>
    </row>
  </sheetData>
  <printOptions/>
  <pageMargins left="0.7" right="0.45" top="1" bottom="1" header="0.5" footer="0.5"/>
  <pageSetup horizontalDpi="300" verticalDpi="300" orientation="portrait" paperSize="9" r:id="rId1"/>
  <headerFooter alignWithMargins="0">
    <oddHeader>&amp;LBostadsrättsföreningen Kattrumpan 7
Org nr 716416-5487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37">
      <selection activeCell="C26" sqref="C26"/>
    </sheetView>
  </sheetViews>
  <sheetFormatPr defaultColWidth="9.140625" defaultRowHeight="12.75"/>
  <cols>
    <col min="1" max="1" width="37.421875" style="0" customWidth="1"/>
    <col min="2" max="2" width="2.8515625" style="20" customWidth="1"/>
    <col min="3" max="3" width="11.140625" style="48" customWidth="1"/>
    <col min="4" max="4" width="11.140625" style="28" customWidth="1"/>
    <col min="5" max="8" width="9.8515625" style="28" customWidth="1"/>
    <col min="9" max="9" width="9.8515625" style="0" customWidth="1"/>
    <col min="10" max="10" width="10.57421875" style="0" customWidth="1"/>
    <col min="11" max="11" width="3.7109375" style="0" hidden="1" customWidth="1"/>
    <col min="12" max="12" width="13.57421875" style="0" hidden="1" customWidth="1"/>
    <col min="13" max="14" width="9.8515625" style="0" customWidth="1"/>
  </cols>
  <sheetData>
    <row r="1" spans="8:14" ht="12.75">
      <c r="H1" s="33" t="s">
        <v>73</v>
      </c>
      <c r="I1" s="32" t="s">
        <v>75</v>
      </c>
      <c r="J1" s="32" t="s">
        <v>75</v>
      </c>
      <c r="M1" s="32" t="s">
        <v>75</v>
      </c>
      <c r="N1" s="32" t="s">
        <v>75</v>
      </c>
    </row>
    <row r="2" spans="1:8" s="2" customFormat="1" ht="23.25">
      <c r="A2" s="2" t="s">
        <v>88</v>
      </c>
      <c r="B2" s="19"/>
      <c r="C2" s="49"/>
      <c r="D2" s="25"/>
      <c r="E2" s="25"/>
      <c r="F2" s="25"/>
      <c r="G2" s="25"/>
      <c r="H2" s="25"/>
    </row>
    <row r="3" spans="3:14" ht="12.75">
      <c r="C3" s="50">
        <v>40543</v>
      </c>
      <c r="D3" s="26">
        <v>40178</v>
      </c>
      <c r="E3" s="26">
        <v>39813</v>
      </c>
      <c r="F3" s="26">
        <v>39447</v>
      </c>
      <c r="G3" s="26">
        <v>39082</v>
      </c>
      <c r="H3" s="26">
        <v>38717</v>
      </c>
      <c r="I3" s="18">
        <v>38352</v>
      </c>
      <c r="J3" s="18">
        <v>37986</v>
      </c>
      <c r="M3" s="18">
        <v>37621</v>
      </c>
      <c r="N3" s="18">
        <v>37256</v>
      </c>
    </row>
    <row r="4" spans="1:8" ht="12.75">
      <c r="A4" s="3" t="s">
        <v>19</v>
      </c>
      <c r="C4" s="51"/>
      <c r="D4" s="10"/>
      <c r="E4" s="10"/>
      <c r="F4" s="10"/>
      <c r="G4" s="10"/>
      <c r="H4" s="10"/>
    </row>
    <row r="5" spans="1:8" ht="12.75">
      <c r="A5" s="3" t="s">
        <v>26</v>
      </c>
      <c r="C5" s="51"/>
      <c r="D5" s="10"/>
      <c r="E5" s="10"/>
      <c r="F5" s="10"/>
      <c r="G5" s="10"/>
      <c r="H5" s="10"/>
    </row>
    <row r="6" spans="1:8" ht="12.75">
      <c r="A6" s="6" t="s">
        <v>20</v>
      </c>
      <c r="C6" s="51"/>
      <c r="D6" s="10"/>
      <c r="E6" s="10"/>
      <c r="F6" s="10"/>
      <c r="G6" s="10"/>
      <c r="H6" s="10"/>
    </row>
    <row r="7" spans="1:14" ht="12.75">
      <c r="A7" t="s">
        <v>12</v>
      </c>
      <c r="B7" s="20">
        <v>1</v>
      </c>
      <c r="C7" s="52">
        <v>1368598</v>
      </c>
      <c r="D7" s="46">
        <v>1406558</v>
      </c>
      <c r="E7" s="10">
        <v>1444518</v>
      </c>
      <c r="F7" s="10">
        <v>1482478</v>
      </c>
      <c r="G7" s="10">
        <v>1520438</v>
      </c>
      <c r="H7" s="10">
        <v>1558034</v>
      </c>
      <c r="I7" s="1">
        <v>1595994</v>
      </c>
      <c r="J7" s="1">
        <v>1633954</v>
      </c>
      <c r="M7" s="1">
        <v>1671914</v>
      </c>
      <c r="N7" s="1">
        <v>1813688</v>
      </c>
    </row>
    <row r="8" spans="1:14" ht="12.75">
      <c r="A8" t="s">
        <v>77</v>
      </c>
      <c r="B8" s="20">
        <v>8</v>
      </c>
      <c r="C8" s="47">
        <v>60000</v>
      </c>
      <c r="D8" s="45">
        <v>70000</v>
      </c>
      <c r="E8" s="10">
        <v>80000</v>
      </c>
      <c r="F8" s="10">
        <v>90000</v>
      </c>
      <c r="G8" s="10"/>
      <c r="H8" s="10"/>
      <c r="I8" s="1"/>
      <c r="J8" s="1"/>
      <c r="M8" s="1"/>
      <c r="N8" s="1"/>
    </row>
    <row r="9" spans="1:14" s="3" customFormat="1" ht="18.75" customHeight="1">
      <c r="A9" s="3" t="s">
        <v>27</v>
      </c>
      <c r="B9" s="21"/>
      <c r="C9" s="53">
        <f>SUM(C7,C8)</f>
        <v>1428598</v>
      </c>
      <c r="D9" s="5">
        <f>SUM(D7,D8)</f>
        <v>1476558</v>
      </c>
      <c r="E9" s="5">
        <f>SUM(E7,E8)</f>
        <v>1524518</v>
      </c>
      <c r="F9" s="5">
        <f>SUM(F7,F8)</f>
        <v>1572478</v>
      </c>
      <c r="G9" s="5">
        <f>SUM(G7)</f>
        <v>1520438</v>
      </c>
      <c r="H9" s="5">
        <f>SUM(H7)</f>
        <v>1558034</v>
      </c>
      <c r="I9" s="5">
        <f>I7</f>
        <v>1595994</v>
      </c>
      <c r="J9" s="5">
        <f>J7</f>
        <v>1633954</v>
      </c>
      <c r="M9" s="5">
        <f>M7</f>
        <v>1671914</v>
      </c>
      <c r="N9" s="5">
        <f>N7</f>
        <v>1813688</v>
      </c>
    </row>
    <row r="10" spans="3:8" ht="18.75" customHeight="1">
      <c r="C10" s="51"/>
      <c r="D10" s="10"/>
      <c r="E10" s="10"/>
      <c r="F10" s="10"/>
      <c r="G10" s="10"/>
      <c r="H10" s="10"/>
    </row>
    <row r="11" spans="1:8" ht="12.75">
      <c r="A11" s="3" t="s">
        <v>28</v>
      </c>
      <c r="C11" s="51"/>
      <c r="D11" s="10"/>
      <c r="E11" s="10"/>
      <c r="F11" s="10"/>
      <c r="G11" s="10"/>
      <c r="H11" s="10"/>
    </row>
    <row r="12" spans="1:8" ht="12.75">
      <c r="A12" s="6" t="s">
        <v>29</v>
      </c>
      <c r="C12" s="51"/>
      <c r="D12" s="10"/>
      <c r="E12" s="10"/>
      <c r="F12" s="10"/>
      <c r="G12" s="10"/>
      <c r="H12" s="10"/>
    </row>
    <row r="13" spans="1:14" ht="12.75">
      <c r="A13" s="8" t="s">
        <v>51</v>
      </c>
      <c r="C13" s="51">
        <v>28</v>
      </c>
      <c r="D13" s="10">
        <v>9</v>
      </c>
      <c r="E13" s="10">
        <v>191</v>
      </c>
      <c r="F13" s="10">
        <v>187</v>
      </c>
      <c r="G13" s="10">
        <v>366</v>
      </c>
      <c r="H13" s="10">
        <v>550</v>
      </c>
      <c r="I13" s="1">
        <v>2257</v>
      </c>
      <c r="J13" s="1">
        <v>24715</v>
      </c>
      <c r="M13" s="1">
        <v>0</v>
      </c>
      <c r="N13" s="1">
        <v>494</v>
      </c>
    </row>
    <row r="14" spans="1:14" ht="12.75">
      <c r="A14" t="s">
        <v>30</v>
      </c>
      <c r="C14" s="51"/>
      <c r="D14" s="10"/>
      <c r="E14" s="10"/>
      <c r="F14" s="10"/>
      <c r="G14" s="10"/>
      <c r="H14" s="10"/>
      <c r="N14">
        <v>8716</v>
      </c>
    </row>
    <row r="15" spans="1:14" ht="13.5" thickBot="1">
      <c r="A15" t="s">
        <v>31</v>
      </c>
      <c r="C15" s="54">
        <v>25506.47</v>
      </c>
      <c r="D15" s="7">
        <v>68957</v>
      </c>
      <c r="E15" s="7">
        <v>33628</v>
      </c>
      <c r="F15" s="7">
        <v>128029</v>
      </c>
      <c r="G15" s="7">
        <v>156755</v>
      </c>
      <c r="H15" s="7">
        <v>74213</v>
      </c>
      <c r="I15" s="4">
        <v>10033</v>
      </c>
      <c r="J15" s="4">
        <v>199890</v>
      </c>
      <c r="M15" s="4">
        <v>182154</v>
      </c>
      <c r="N15" s="4">
        <v>178927</v>
      </c>
    </row>
    <row r="16" spans="1:14" s="3" customFormat="1" ht="12.75">
      <c r="A16" s="3" t="s">
        <v>32</v>
      </c>
      <c r="B16" s="21"/>
      <c r="C16" s="53">
        <f aca="true" t="shared" si="0" ref="C16:H16">SUM(C13:C15)</f>
        <v>25534.47</v>
      </c>
      <c r="D16" s="5">
        <f t="shared" si="0"/>
        <v>68966</v>
      </c>
      <c r="E16" s="5">
        <f t="shared" si="0"/>
        <v>33819</v>
      </c>
      <c r="F16" s="5">
        <f t="shared" si="0"/>
        <v>128216</v>
      </c>
      <c r="G16" s="5">
        <f t="shared" si="0"/>
        <v>157121</v>
      </c>
      <c r="H16" s="5">
        <f t="shared" si="0"/>
        <v>74763</v>
      </c>
      <c r="I16" s="5">
        <f aca="true" t="shared" si="1" ref="I16:N16">SUM(I13:I15)</f>
        <v>12290</v>
      </c>
      <c r="J16" s="5">
        <f t="shared" si="1"/>
        <v>224605</v>
      </c>
      <c r="K16" s="5">
        <f t="shared" si="1"/>
        <v>0</v>
      </c>
      <c r="L16" s="5">
        <f t="shared" si="1"/>
        <v>0</v>
      </c>
      <c r="M16" s="5">
        <f t="shared" si="1"/>
        <v>182154</v>
      </c>
      <c r="N16" s="5">
        <f t="shared" si="1"/>
        <v>188137</v>
      </c>
    </row>
    <row r="17" spans="2:8" s="3" customFormat="1" ht="12.75">
      <c r="B17" s="21"/>
      <c r="C17" s="53"/>
      <c r="D17" s="16"/>
      <c r="E17" s="16"/>
      <c r="F17" s="16"/>
      <c r="G17" s="16"/>
      <c r="H17" s="16"/>
    </row>
    <row r="18" spans="1:14" s="3" customFormat="1" ht="12.75">
      <c r="A18" s="3" t="s">
        <v>33</v>
      </c>
      <c r="B18" s="21"/>
      <c r="C18" s="53">
        <f aca="true" t="shared" si="2" ref="C18:N18">C9+C16</f>
        <v>1454132.47</v>
      </c>
      <c r="D18" s="5">
        <f t="shared" si="2"/>
        <v>1545524</v>
      </c>
      <c r="E18" s="5">
        <f t="shared" si="2"/>
        <v>1558337</v>
      </c>
      <c r="F18" s="5">
        <f t="shared" si="2"/>
        <v>1700694</v>
      </c>
      <c r="G18" s="5">
        <f t="shared" si="2"/>
        <v>1677559</v>
      </c>
      <c r="H18" s="5">
        <f t="shared" si="2"/>
        <v>1632797</v>
      </c>
      <c r="I18" s="5">
        <f t="shared" si="2"/>
        <v>1608284</v>
      </c>
      <c r="J18" s="5">
        <f t="shared" si="2"/>
        <v>1858559</v>
      </c>
      <c r="K18" s="5">
        <f t="shared" si="2"/>
        <v>0</v>
      </c>
      <c r="L18" s="5">
        <f t="shared" si="2"/>
        <v>0</v>
      </c>
      <c r="M18" s="5">
        <f t="shared" si="2"/>
        <v>1854068</v>
      </c>
      <c r="N18" s="5">
        <f t="shared" si="2"/>
        <v>2001825</v>
      </c>
    </row>
    <row r="19" spans="3:8" ht="12.75">
      <c r="C19" s="51"/>
      <c r="D19" s="10"/>
      <c r="E19" s="10"/>
      <c r="F19" s="10"/>
      <c r="G19" s="10"/>
      <c r="H19" s="10"/>
    </row>
    <row r="20" spans="1:8" ht="12.75">
      <c r="A20" s="3" t="s">
        <v>21</v>
      </c>
      <c r="C20" s="51"/>
      <c r="D20" s="10"/>
      <c r="E20" s="10"/>
      <c r="F20" s="10"/>
      <c r="G20" s="10"/>
      <c r="H20" s="10"/>
    </row>
    <row r="21" spans="1:8" ht="12.75">
      <c r="A21" s="3" t="s">
        <v>22</v>
      </c>
      <c r="C21" s="51"/>
      <c r="D21" s="10"/>
      <c r="E21" s="10"/>
      <c r="F21" s="10"/>
      <c r="G21" s="10"/>
      <c r="H21" s="10"/>
    </row>
    <row r="22" spans="1:8" ht="12.75">
      <c r="A22" s="6" t="s">
        <v>34</v>
      </c>
      <c r="C22" s="51"/>
      <c r="D22" s="10"/>
      <c r="E22" s="10"/>
      <c r="F22" s="10"/>
      <c r="G22" s="10"/>
      <c r="H22" s="10"/>
    </row>
    <row r="23" spans="1:14" ht="12.75">
      <c r="A23" t="s">
        <v>35</v>
      </c>
      <c r="C23" s="51">
        <v>51000</v>
      </c>
      <c r="D23" s="10">
        <v>51000</v>
      </c>
      <c r="E23" s="10">
        <v>51000</v>
      </c>
      <c r="F23" s="10">
        <v>51000</v>
      </c>
      <c r="G23" s="10">
        <v>51000</v>
      </c>
      <c r="H23" s="10">
        <v>51000</v>
      </c>
      <c r="I23" s="1">
        <v>51000</v>
      </c>
      <c r="J23" s="1">
        <v>51000</v>
      </c>
      <c r="M23" s="1">
        <v>51000</v>
      </c>
      <c r="N23" s="1">
        <v>51000</v>
      </c>
    </row>
    <row r="24" spans="1:8" s="6" customFormat="1" ht="12.75">
      <c r="A24" s="6" t="s">
        <v>36</v>
      </c>
      <c r="B24" s="22"/>
      <c r="C24" s="55"/>
      <c r="D24" s="27"/>
      <c r="E24" s="27"/>
      <c r="F24" s="27"/>
      <c r="G24" s="27"/>
      <c r="H24" s="27"/>
    </row>
    <row r="25" spans="1:14" ht="12.75">
      <c r="A25" t="s">
        <v>37</v>
      </c>
      <c r="B25" s="20">
        <v>2</v>
      </c>
      <c r="C25" s="51">
        <v>797304</v>
      </c>
      <c r="D25" s="10">
        <v>750154</v>
      </c>
      <c r="E25" s="10">
        <v>766763</v>
      </c>
      <c r="F25" s="10">
        <v>722671</v>
      </c>
      <c r="G25" s="10">
        <v>654095.75</v>
      </c>
      <c r="H25" s="10">
        <v>567378</v>
      </c>
      <c r="I25" s="1">
        <v>566493</v>
      </c>
      <c r="J25" s="1">
        <v>605240</v>
      </c>
      <c r="M25" s="1">
        <v>786308</v>
      </c>
      <c r="N25" s="1">
        <v>806359</v>
      </c>
    </row>
    <row r="26" spans="1:14" ht="13.5" thickBot="1">
      <c r="A26" t="s">
        <v>38</v>
      </c>
      <c r="C26" s="54">
        <v>-65139</v>
      </c>
      <c r="D26" s="7">
        <v>52850</v>
      </c>
      <c r="E26" s="7">
        <v>-19810</v>
      </c>
      <c r="F26" s="7">
        <v>49792</v>
      </c>
      <c r="G26" s="7">
        <v>74275.5</v>
      </c>
      <c r="H26" s="7">
        <v>92417</v>
      </c>
      <c r="I26" s="4">
        <v>6585</v>
      </c>
      <c r="J26" s="4">
        <v>-38747</v>
      </c>
      <c r="M26" s="4">
        <v>-181068</v>
      </c>
      <c r="N26" s="4">
        <v>-20051</v>
      </c>
    </row>
    <row r="27" spans="1:14" s="3" customFormat="1" ht="12.75">
      <c r="A27" s="3" t="s">
        <v>39</v>
      </c>
      <c r="B27" s="21"/>
      <c r="C27" s="53">
        <f aca="true" t="shared" si="3" ref="C27:J27">SUM(C23:C26)</f>
        <v>783165</v>
      </c>
      <c r="D27" s="5">
        <f t="shared" si="3"/>
        <v>854004</v>
      </c>
      <c r="E27" s="5">
        <f t="shared" si="3"/>
        <v>797953</v>
      </c>
      <c r="F27" s="5">
        <f t="shared" si="3"/>
        <v>823463</v>
      </c>
      <c r="G27" s="5">
        <f t="shared" si="3"/>
        <v>779371.25</v>
      </c>
      <c r="H27" s="5">
        <f t="shared" si="3"/>
        <v>710795</v>
      </c>
      <c r="I27" s="5">
        <f t="shared" si="3"/>
        <v>624078</v>
      </c>
      <c r="J27" s="5">
        <f t="shared" si="3"/>
        <v>617493</v>
      </c>
      <c r="M27" s="5">
        <f>SUM(M23:M26)</f>
        <v>656240</v>
      </c>
      <c r="N27" s="5">
        <f>SUM(N23:N26)</f>
        <v>837308</v>
      </c>
    </row>
    <row r="28" spans="2:8" s="3" customFormat="1" ht="12.75">
      <c r="B28" s="21"/>
      <c r="C28" s="53"/>
      <c r="D28" s="16"/>
      <c r="E28" s="16"/>
      <c r="F28" s="16"/>
      <c r="G28" s="16"/>
      <c r="H28" s="16"/>
    </row>
    <row r="29" spans="1:8" ht="12.75">
      <c r="A29" s="3" t="s">
        <v>23</v>
      </c>
      <c r="C29" s="51"/>
      <c r="D29" s="10"/>
      <c r="E29" s="10"/>
      <c r="F29" s="10"/>
      <c r="G29" s="10"/>
      <c r="H29" s="10"/>
    </row>
    <row r="30" spans="1:14" ht="13.5" thickBot="1">
      <c r="A30" t="s">
        <v>40</v>
      </c>
      <c r="C30" s="54">
        <v>147000</v>
      </c>
      <c r="D30" s="7">
        <v>141300</v>
      </c>
      <c r="E30" s="7">
        <v>135600</v>
      </c>
      <c r="F30" s="7">
        <v>129900</v>
      </c>
      <c r="G30" s="7">
        <v>124200</v>
      </c>
      <c r="H30" s="7">
        <v>118500</v>
      </c>
      <c r="I30" s="4">
        <v>112800</v>
      </c>
      <c r="J30" s="4">
        <v>112800</v>
      </c>
      <c r="M30" s="4">
        <v>107100</v>
      </c>
      <c r="N30" s="4">
        <v>101400</v>
      </c>
    </row>
    <row r="31" spans="1:14" s="3" customFormat="1" ht="12.75">
      <c r="A31" s="3" t="s">
        <v>41</v>
      </c>
      <c r="B31" s="21"/>
      <c r="C31" s="53">
        <f>C30</f>
        <v>147000</v>
      </c>
      <c r="D31" s="16">
        <f>D30</f>
        <v>141300</v>
      </c>
      <c r="E31" s="16">
        <f>E30</f>
        <v>135600</v>
      </c>
      <c r="F31" s="16">
        <f>F30</f>
        <v>129900</v>
      </c>
      <c r="G31" s="16">
        <f>G30</f>
        <v>124200</v>
      </c>
      <c r="H31" s="16">
        <v>118500</v>
      </c>
      <c r="I31" s="5">
        <f aca="true" t="shared" si="4" ref="I31:N31">I30</f>
        <v>112800</v>
      </c>
      <c r="J31" s="5">
        <f t="shared" si="4"/>
        <v>112800</v>
      </c>
      <c r="K31" s="5">
        <f t="shared" si="4"/>
        <v>0</v>
      </c>
      <c r="L31" s="5">
        <f t="shared" si="4"/>
        <v>0</v>
      </c>
      <c r="M31" s="5">
        <f t="shared" si="4"/>
        <v>107100</v>
      </c>
      <c r="N31" s="5">
        <f t="shared" si="4"/>
        <v>101400</v>
      </c>
    </row>
    <row r="32" spans="3:14" ht="12.75">
      <c r="C32" s="51"/>
      <c r="D32" s="10"/>
      <c r="E32" s="10"/>
      <c r="F32" s="10"/>
      <c r="G32" s="10"/>
      <c r="H32" s="10"/>
      <c r="N32" s="5"/>
    </row>
    <row r="33" spans="1:8" ht="12.75">
      <c r="A33" s="3" t="s">
        <v>24</v>
      </c>
      <c r="C33" s="51"/>
      <c r="D33" s="10"/>
      <c r="E33" s="10"/>
      <c r="F33" s="10"/>
      <c r="G33" s="10"/>
      <c r="H33" s="10"/>
    </row>
    <row r="34" spans="1:14" ht="13.5" thickBot="1">
      <c r="A34" t="s">
        <v>42</v>
      </c>
      <c r="B34" s="20">
        <v>4</v>
      </c>
      <c r="C34" s="54">
        <v>460000</v>
      </c>
      <c r="D34" s="7">
        <v>500000</v>
      </c>
      <c r="E34" s="7">
        <v>572967</v>
      </c>
      <c r="F34" s="7">
        <v>682252</v>
      </c>
      <c r="G34" s="7">
        <v>698122</v>
      </c>
      <c r="H34" s="7">
        <v>698122</v>
      </c>
      <c r="I34" s="4">
        <v>708542</v>
      </c>
      <c r="J34" s="4">
        <v>718962</v>
      </c>
      <c r="M34" s="4">
        <v>843533</v>
      </c>
      <c r="N34" s="4">
        <v>985307</v>
      </c>
    </row>
    <row r="35" spans="1:14" s="3" customFormat="1" ht="12.75">
      <c r="A35" s="3" t="s">
        <v>43</v>
      </c>
      <c r="B35" s="21"/>
      <c r="C35" s="53">
        <f>C34</f>
        <v>460000</v>
      </c>
      <c r="D35" s="16">
        <f>D34</f>
        <v>500000</v>
      </c>
      <c r="E35" s="16">
        <f>E34</f>
        <v>572967</v>
      </c>
      <c r="F35" s="16">
        <f>F34</f>
        <v>682252</v>
      </c>
      <c r="G35" s="16">
        <f>G34</f>
        <v>698122</v>
      </c>
      <c r="H35" s="16">
        <v>698122</v>
      </c>
      <c r="I35" s="5">
        <v>708542</v>
      </c>
      <c r="J35" s="5">
        <f>J34</f>
        <v>718962</v>
      </c>
      <c r="M35" s="5">
        <f>M34</f>
        <v>843533</v>
      </c>
      <c r="N35" s="5">
        <f>N34</f>
        <v>985307</v>
      </c>
    </row>
    <row r="36" spans="2:8" s="3" customFormat="1" ht="12.75">
      <c r="B36" s="21"/>
      <c r="C36" s="53"/>
      <c r="D36" s="16"/>
      <c r="E36" s="16"/>
      <c r="F36" s="16"/>
      <c r="G36" s="16"/>
      <c r="H36" s="16"/>
    </row>
    <row r="37" spans="1:8" s="3" customFormat="1" ht="12.75">
      <c r="A37" s="3" t="s">
        <v>25</v>
      </c>
      <c r="B37" s="21"/>
      <c r="C37" s="53"/>
      <c r="D37" s="16"/>
      <c r="E37" s="16"/>
      <c r="F37" s="16"/>
      <c r="G37" s="16"/>
      <c r="H37" s="16"/>
    </row>
    <row r="38" spans="1:8" ht="12.75">
      <c r="A38" t="s">
        <v>44</v>
      </c>
      <c r="C38" s="51"/>
      <c r="D38" s="10"/>
      <c r="E38" s="10"/>
      <c r="F38" s="10"/>
      <c r="G38" s="10"/>
      <c r="H38" s="10"/>
    </row>
    <row r="39" spans="1:14" ht="12.75">
      <c r="A39" t="s">
        <v>45</v>
      </c>
      <c r="C39" s="51">
        <v>1262</v>
      </c>
      <c r="D39" s="10">
        <v>1262</v>
      </c>
      <c r="E39" s="10">
        <v>10124</v>
      </c>
      <c r="F39" s="10">
        <v>12572</v>
      </c>
      <c r="G39" s="10">
        <v>8093</v>
      </c>
      <c r="H39" s="10">
        <v>45928</v>
      </c>
      <c r="I39" s="1">
        <v>86134</v>
      </c>
      <c r="J39" s="1">
        <v>86804</v>
      </c>
      <c r="M39" s="1">
        <v>30459</v>
      </c>
      <c r="N39" s="1">
        <v>28870</v>
      </c>
    </row>
    <row r="40" spans="1:14" ht="12.75">
      <c r="A40" t="s">
        <v>46</v>
      </c>
      <c r="C40" s="51"/>
      <c r="D40" s="10"/>
      <c r="E40" s="10"/>
      <c r="F40" s="10"/>
      <c r="G40" s="10"/>
      <c r="H40" s="10"/>
      <c r="M40">
        <v>39694</v>
      </c>
      <c r="N40">
        <v>19546</v>
      </c>
    </row>
    <row r="41" spans="1:14" ht="13.5" thickBot="1">
      <c r="A41" t="s">
        <v>47</v>
      </c>
      <c r="B41" s="20">
        <v>5</v>
      </c>
      <c r="C41" s="54">
        <v>62705</v>
      </c>
      <c r="D41" s="7">
        <v>48958</v>
      </c>
      <c r="E41" s="7">
        <v>41693</v>
      </c>
      <c r="F41" s="7">
        <v>52507</v>
      </c>
      <c r="G41" s="7">
        <v>67773</v>
      </c>
      <c r="H41" s="7">
        <v>59452</v>
      </c>
      <c r="I41" s="4">
        <v>76730</v>
      </c>
      <c r="J41" s="4">
        <v>322500</v>
      </c>
      <c r="M41" s="4">
        <v>177042</v>
      </c>
      <c r="N41" s="4">
        <v>29394</v>
      </c>
    </row>
    <row r="42" spans="1:14" s="3" customFormat="1" ht="12.75">
      <c r="A42" s="3" t="s">
        <v>48</v>
      </c>
      <c r="B42" s="21"/>
      <c r="C42" s="53">
        <f aca="true" t="shared" si="5" ref="C42:J42">SUM(C39:C41)</f>
        <v>63967</v>
      </c>
      <c r="D42" s="5">
        <f t="shared" si="5"/>
        <v>50220</v>
      </c>
      <c r="E42" s="5">
        <f t="shared" si="5"/>
        <v>51817</v>
      </c>
      <c r="F42" s="5">
        <f t="shared" si="5"/>
        <v>65079</v>
      </c>
      <c r="G42" s="5">
        <f t="shared" si="5"/>
        <v>75866</v>
      </c>
      <c r="H42" s="5">
        <f t="shared" si="5"/>
        <v>105380</v>
      </c>
      <c r="I42" s="5">
        <f t="shared" si="5"/>
        <v>162864</v>
      </c>
      <c r="J42" s="5">
        <f t="shared" si="5"/>
        <v>409304</v>
      </c>
      <c r="M42" s="5">
        <f>SUM(M39:M41)</f>
        <v>247195</v>
      </c>
      <c r="N42" s="5">
        <f>SUM(N39:N41)</f>
        <v>77810</v>
      </c>
    </row>
    <row r="43" spans="3:8" ht="12.75">
      <c r="C43" s="51"/>
      <c r="D43" s="10"/>
      <c r="E43" s="10"/>
      <c r="F43" s="10"/>
      <c r="G43" s="10"/>
      <c r="H43" s="10"/>
    </row>
    <row r="44" spans="1:14" s="3" customFormat="1" ht="12.75">
      <c r="A44" s="3" t="s">
        <v>49</v>
      </c>
      <c r="B44" s="21"/>
      <c r="C44" s="53">
        <f>C27+C31+C35+C42</f>
        <v>1454132</v>
      </c>
      <c r="D44" s="16">
        <f aca="true" t="shared" si="6" ref="D44:I44">D27+D31+D35+D42</f>
        <v>1545524</v>
      </c>
      <c r="E44" s="16">
        <f t="shared" si="6"/>
        <v>1558337</v>
      </c>
      <c r="F44" s="16">
        <f t="shared" si="6"/>
        <v>1700694</v>
      </c>
      <c r="G44" s="16">
        <f t="shared" si="6"/>
        <v>1677559.25</v>
      </c>
      <c r="H44" s="16">
        <f t="shared" si="6"/>
        <v>1632797</v>
      </c>
      <c r="I44" s="5">
        <f t="shared" si="6"/>
        <v>1608284</v>
      </c>
      <c r="J44" s="5">
        <f>J27+J31+J35+J42</f>
        <v>1858559</v>
      </c>
      <c r="M44" s="5">
        <f>M27+M31+M35+M42</f>
        <v>1854068</v>
      </c>
      <c r="N44" s="5">
        <f>N27+N31+N35+N42</f>
        <v>2001825</v>
      </c>
    </row>
    <row r="46" spans="1:14" s="3" customFormat="1" ht="12.75">
      <c r="A46" s="32" t="s">
        <v>52</v>
      </c>
      <c r="B46" s="21"/>
      <c r="C46" s="56"/>
      <c r="D46" s="31"/>
      <c r="E46" s="31"/>
      <c r="F46" s="31"/>
      <c r="G46" s="31"/>
      <c r="H46" s="31"/>
      <c r="I46" s="31"/>
      <c r="J46" s="31"/>
      <c r="M46" s="31"/>
      <c r="N46" s="31"/>
    </row>
    <row r="47" ht="12.75">
      <c r="A47" t="s">
        <v>87</v>
      </c>
    </row>
  </sheetData>
  <printOptions/>
  <pageMargins left="0.7" right="0.45" top="1" bottom="1" header="0.5" footer="0.5"/>
  <pageSetup horizontalDpi="300" verticalDpi="300" orientation="portrait" paperSize="9" r:id="rId1"/>
  <headerFooter alignWithMargins="0">
    <oddHeader>&amp;LBostadrättsföreningen Kattrumpan 7
Org nr 716416-5487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7">
      <selection activeCell="B35" sqref="B35"/>
    </sheetView>
  </sheetViews>
  <sheetFormatPr defaultColWidth="9.140625" defaultRowHeight="12.75"/>
  <cols>
    <col min="1" max="1" width="28.140625" style="0" customWidth="1"/>
    <col min="2" max="2" width="6.8515625" style="0" customWidth="1"/>
    <col min="3" max="6" width="11.140625" style="34" customWidth="1"/>
    <col min="7" max="10" width="9.7109375" style="0" customWidth="1"/>
    <col min="11" max="11" width="9.8515625" style="0" customWidth="1"/>
    <col min="12" max="12" width="10.00390625" style="0" customWidth="1"/>
  </cols>
  <sheetData>
    <row r="1" spans="8:9" ht="12.75">
      <c r="H1" s="32" t="s">
        <v>73</v>
      </c>
      <c r="I1" s="32" t="s">
        <v>74</v>
      </c>
    </row>
    <row r="2" spans="1:6" s="2" customFormat="1" ht="23.25">
      <c r="A2" s="2" t="s">
        <v>90</v>
      </c>
      <c r="C2" s="35"/>
      <c r="D2" s="35"/>
      <c r="E2" s="35"/>
      <c r="F2" s="35"/>
    </row>
    <row r="3" ht="12.75">
      <c r="K3" s="11"/>
    </row>
    <row r="4" ht="12.75">
      <c r="A4" t="s">
        <v>72</v>
      </c>
    </row>
    <row r="5" ht="12.75">
      <c r="A5" t="s">
        <v>54</v>
      </c>
    </row>
    <row r="7" ht="12.75">
      <c r="A7" s="12" t="s">
        <v>55</v>
      </c>
    </row>
    <row r="8" ht="12.75">
      <c r="A8" t="s">
        <v>67</v>
      </c>
    </row>
    <row r="9" spans="3:12" ht="12.75">
      <c r="C9" s="36">
        <v>2010</v>
      </c>
      <c r="D9" s="36">
        <v>2009</v>
      </c>
      <c r="E9" s="36">
        <v>2008</v>
      </c>
      <c r="F9" s="36">
        <v>2007</v>
      </c>
      <c r="G9" s="3">
        <v>2006</v>
      </c>
      <c r="H9" s="3">
        <v>2005</v>
      </c>
      <c r="I9">
        <v>2004</v>
      </c>
      <c r="J9">
        <v>2003</v>
      </c>
      <c r="K9">
        <v>2002</v>
      </c>
      <c r="L9">
        <v>2001</v>
      </c>
    </row>
    <row r="10" spans="1:12" ht="12.75">
      <c r="A10" t="s">
        <v>56</v>
      </c>
      <c r="C10" s="34">
        <v>1898027</v>
      </c>
      <c r="D10" s="34">
        <v>1898027</v>
      </c>
      <c r="E10" s="34">
        <v>1898027</v>
      </c>
      <c r="F10" s="34">
        <v>1898027</v>
      </c>
      <c r="G10" s="1">
        <v>1898027</v>
      </c>
      <c r="H10" s="1">
        <v>1898027</v>
      </c>
      <c r="I10" s="1">
        <v>1898027</v>
      </c>
      <c r="J10" s="1">
        <v>1898027</v>
      </c>
      <c r="K10" s="1">
        <v>1898027</v>
      </c>
      <c r="L10" s="1">
        <v>1898027</v>
      </c>
    </row>
    <row r="11" spans="1:12" ht="12.75">
      <c r="A11" t="s">
        <v>57</v>
      </c>
      <c r="C11" s="34">
        <v>-529429</v>
      </c>
      <c r="D11" s="34">
        <v>-491469</v>
      </c>
      <c r="E11" s="34">
        <v>-453509</v>
      </c>
      <c r="F11" s="34">
        <v>-415549</v>
      </c>
      <c r="G11" s="1">
        <v>-377589</v>
      </c>
      <c r="H11" s="1">
        <v>-339993</v>
      </c>
      <c r="I11" s="1">
        <v>-302033</v>
      </c>
      <c r="J11" s="1">
        <v>-264073</v>
      </c>
      <c r="K11" s="1">
        <v>-226113</v>
      </c>
      <c r="L11" s="1">
        <v>-84339</v>
      </c>
    </row>
    <row r="12" spans="1:12" s="3" customFormat="1" ht="12.75">
      <c r="A12" s="3" t="s">
        <v>58</v>
      </c>
      <c r="C12" s="36">
        <f aca="true" t="shared" si="0" ref="C12:H12">C10+C11</f>
        <v>1368598</v>
      </c>
      <c r="D12" s="36">
        <f t="shared" si="0"/>
        <v>1406558</v>
      </c>
      <c r="E12" s="36">
        <f t="shared" si="0"/>
        <v>1444518</v>
      </c>
      <c r="F12" s="36">
        <f t="shared" si="0"/>
        <v>1482478</v>
      </c>
      <c r="G12" s="5">
        <f t="shared" si="0"/>
        <v>1520438</v>
      </c>
      <c r="H12" s="5">
        <f t="shared" si="0"/>
        <v>1558034</v>
      </c>
      <c r="I12" s="5">
        <f>I10+I11</f>
        <v>1595994</v>
      </c>
      <c r="J12" s="5">
        <f>J10+J11</f>
        <v>1633954</v>
      </c>
      <c r="K12" s="5">
        <f>K10+K11</f>
        <v>1671914</v>
      </c>
      <c r="L12" s="5">
        <f>L10+L11</f>
        <v>1813688</v>
      </c>
    </row>
    <row r="13" ht="12.75">
      <c r="A13" t="s">
        <v>78</v>
      </c>
    </row>
    <row r="14" spans="1:6" ht="12.75">
      <c r="A14" t="s">
        <v>79</v>
      </c>
      <c r="C14" s="34">
        <v>100000</v>
      </c>
      <c r="D14" s="34">
        <v>100000</v>
      </c>
      <c r="E14" s="34">
        <v>100000</v>
      </c>
      <c r="F14" s="34">
        <v>100000</v>
      </c>
    </row>
    <row r="15" spans="1:6" ht="12.75">
      <c r="A15" t="s">
        <v>57</v>
      </c>
      <c r="C15" s="34">
        <v>-40000</v>
      </c>
      <c r="D15" s="34">
        <v>-30000</v>
      </c>
      <c r="E15" s="34">
        <v>-20000</v>
      </c>
      <c r="F15" s="34">
        <v>-10000</v>
      </c>
    </row>
    <row r="16" spans="1:6" ht="12.75">
      <c r="A16" s="3" t="s">
        <v>58</v>
      </c>
      <c r="C16" s="36">
        <f>SUM(C14:C15)</f>
        <v>60000</v>
      </c>
      <c r="D16" s="36">
        <f>SUM(D14:D15)</f>
        <v>70000</v>
      </c>
      <c r="E16" s="36">
        <f>SUM(E14:E15)</f>
        <v>80000</v>
      </c>
      <c r="F16" s="36">
        <f>SUM(F14:F15)</f>
        <v>90000</v>
      </c>
    </row>
    <row r="17" spans="1:12" ht="12.75">
      <c r="A17" s="12" t="s">
        <v>59</v>
      </c>
      <c r="B17" s="12"/>
      <c r="C17" s="37"/>
      <c r="D17" s="37"/>
      <c r="E17" s="37"/>
      <c r="F17" s="37"/>
      <c r="G17" s="12"/>
      <c r="H17" s="12"/>
      <c r="I17" s="12"/>
      <c r="J17" s="12"/>
      <c r="K17" s="12"/>
      <c r="L17" s="12"/>
    </row>
    <row r="18" ht="12.75">
      <c r="A18" t="s">
        <v>70</v>
      </c>
    </row>
    <row r="20" spans="1:12" ht="12.75">
      <c r="A20" s="12" t="s">
        <v>86</v>
      </c>
      <c r="B20" s="12"/>
      <c r="C20" s="37">
        <v>0</v>
      </c>
      <c r="D20" s="37">
        <v>8625</v>
      </c>
      <c r="E20" s="37">
        <v>738</v>
      </c>
      <c r="F20" s="37">
        <v>3938</v>
      </c>
      <c r="G20" s="14">
        <v>3594</v>
      </c>
      <c r="H20" s="14">
        <v>3063</v>
      </c>
      <c r="I20" s="9">
        <v>5688</v>
      </c>
      <c r="J20" s="9">
        <v>8532</v>
      </c>
      <c r="K20" s="9">
        <v>4156</v>
      </c>
      <c r="L20" s="9">
        <v>7656</v>
      </c>
    </row>
    <row r="21" spans="7:8" ht="12.75">
      <c r="G21" s="1"/>
      <c r="H21" s="1"/>
    </row>
    <row r="22" spans="1:12" ht="12.75">
      <c r="A22" s="12" t="s">
        <v>60</v>
      </c>
      <c r="B22" s="15" t="s">
        <v>69</v>
      </c>
      <c r="C22" s="38"/>
      <c r="D22" s="38"/>
      <c r="E22" s="38"/>
      <c r="F22" s="38"/>
      <c r="G22" s="17"/>
      <c r="H22" s="17"/>
      <c r="I22" s="15"/>
      <c r="J22" s="15"/>
      <c r="K22" s="15"/>
      <c r="L22" s="15"/>
    </row>
    <row r="23" spans="1:12" ht="12.75">
      <c r="A23" t="s">
        <v>85</v>
      </c>
      <c r="B23" s="24">
        <v>0.0273</v>
      </c>
      <c r="C23" s="34">
        <v>460000</v>
      </c>
      <c r="D23" s="34">
        <v>500000</v>
      </c>
      <c r="E23" s="34">
        <v>572967</v>
      </c>
      <c r="F23" s="34">
        <v>682252</v>
      </c>
      <c r="G23" s="1">
        <v>698122</v>
      </c>
      <c r="H23" s="1">
        <v>698122</v>
      </c>
      <c r="I23" s="10">
        <v>708542</v>
      </c>
      <c r="J23" s="10">
        <v>718962</v>
      </c>
      <c r="K23" s="10">
        <v>739802</v>
      </c>
      <c r="L23" s="10">
        <v>760642</v>
      </c>
    </row>
    <row r="24" spans="1:12" ht="12.75">
      <c r="A24" s="12" t="s">
        <v>92</v>
      </c>
      <c r="B24" s="24">
        <v>0.0456</v>
      </c>
      <c r="G24" s="1"/>
      <c r="H24" s="1"/>
      <c r="I24" s="10"/>
      <c r="J24" s="10"/>
      <c r="K24" s="10">
        <v>103371</v>
      </c>
      <c r="L24" s="10">
        <v>113290</v>
      </c>
    </row>
    <row r="25" spans="1:15" ht="12.75">
      <c r="A25" t="s">
        <v>93</v>
      </c>
      <c r="B25" s="13">
        <v>0.059</v>
      </c>
      <c r="G25" s="1"/>
      <c r="H25" s="1"/>
      <c r="I25" s="10"/>
      <c r="J25" s="10"/>
      <c r="K25" s="10"/>
      <c r="L25" s="10">
        <v>111375</v>
      </c>
      <c r="O25" s="1"/>
    </row>
    <row r="26" spans="1:12" ht="12.75">
      <c r="A26" s="3" t="s">
        <v>66</v>
      </c>
      <c r="C26" s="36">
        <f aca="true" t="shared" si="1" ref="C26:H26">SUM(C23:C25)</f>
        <v>460000</v>
      </c>
      <c r="D26" s="36">
        <f t="shared" si="1"/>
        <v>500000</v>
      </c>
      <c r="E26" s="36">
        <f t="shared" si="1"/>
        <v>572967</v>
      </c>
      <c r="F26" s="36">
        <f t="shared" si="1"/>
        <v>682252</v>
      </c>
      <c r="G26" s="5">
        <f t="shared" si="1"/>
        <v>698122</v>
      </c>
      <c r="H26" s="5">
        <f t="shared" si="1"/>
        <v>698122</v>
      </c>
      <c r="I26" s="16">
        <v>708542</v>
      </c>
      <c r="J26" s="16">
        <f>J23+J24+J25</f>
        <v>718962</v>
      </c>
      <c r="K26" s="16">
        <f>K23+K24+K25</f>
        <v>843173</v>
      </c>
      <c r="L26" s="16">
        <f>L23+L24+L25</f>
        <v>985307</v>
      </c>
    </row>
    <row r="27" spans="7:8" ht="12.75">
      <c r="G27" s="1"/>
      <c r="H27" s="1"/>
    </row>
    <row r="28" spans="1:8" ht="12.75">
      <c r="A28" s="12" t="s">
        <v>61</v>
      </c>
      <c r="G28" s="1"/>
      <c r="H28" s="1"/>
    </row>
    <row r="29" spans="1:12" ht="12.75">
      <c r="A29" t="s">
        <v>76</v>
      </c>
      <c r="C29" s="34">
        <v>30314</v>
      </c>
      <c r="D29" s="34">
        <v>22656</v>
      </c>
      <c r="E29" s="34">
        <v>22683</v>
      </c>
      <c r="F29" s="34">
        <v>21811</v>
      </c>
      <c r="G29" s="1">
        <v>25823</v>
      </c>
      <c r="H29" s="1">
        <v>9000</v>
      </c>
      <c r="I29" s="1">
        <v>30789</v>
      </c>
      <c r="J29" s="1">
        <v>245000</v>
      </c>
      <c r="K29" s="1">
        <v>150000</v>
      </c>
      <c r="L29" s="1">
        <v>0</v>
      </c>
    </row>
    <row r="30" spans="1:12" ht="12.75">
      <c r="A30" t="s">
        <v>62</v>
      </c>
      <c r="C30" s="34">
        <v>0</v>
      </c>
      <c r="D30" s="34">
        <v>0</v>
      </c>
      <c r="E30" s="34">
        <v>0</v>
      </c>
      <c r="F30" s="34">
        <v>4000</v>
      </c>
      <c r="G30" s="1">
        <v>4500</v>
      </c>
      <c r="H30" s="1">
        <v>3063</v>
      </c>
      <c r="I30" s="1">
        <v>6000</v>
      </c>
      <c r="J30" s="1">
        <v>6000</v>
      </c>
      <c r="K30" s="1">
        <v>6000</v>
      </c>
      <c r="L30" s="1">
        <v>9500</v>
      </c>
    </row>
    <row r="31" spans="1:12" ht="12.75">
      <c r="A31" t="s">
        <v>63</v>
      </c>
      <c r="C31" s="34">
        <v>0</v>
      </c>
      <c r="D31" s="34">
        <v>0</v>
      </c>
      <c r="E31" s="34">
        <v>0</v>
      </c>
      <c r="F31" s="34">
        <v>0</v>
      </c>
      <c r="G31" s="1">
        <v>0</v>
      </c>
      <c r="H31" s="1">
        <v>0</v>
      </c>
      <c r="I31" s="1">
        <v>8000</v>
      </c>
      <c r="J31" s="1">
        <v>8000</v>
      </c>
      <c r="K31" s="1">
        <v>12022</v>
      </c>
      <c r="L31" s="1">
        <v>12360</v>
      </c>
    </row>
    <row r="32" spans="1:10" ht="12.75">
      <c r="A32" t="s">
        <v>71</v>
      </c>
      <c r="C32" s="34">
        <v>0</v>
      </c>
      <c r="D32" s="34">
        <v>326</v>
      </c>
      <c r="E32" s="34">
        <v>2109</v>
      </c>
      <c r="F32" s="34">
        <v>5313</v>
      </c>
      <c r="G32" s="1">
        <v>908</v>
      </c>
      <c r="H32" s="1">
        <v>11841</v>
      </c>
      <c r="J32" s="1">
        <v>63500</v>
      </c>
    </row>
    <row r="33" spans="1:12" ht="12.75">
      <c r="A33" t="s">
        <v>64</v>
      </c>
      <c r="C33" s="34">
        <v>32391</v>
      </c>
      <c r="D33" s="34">
        <v>25976</v>
      </c>
      <c r="E33" s="34">
        <v>26626</v>
      </c>
      <c r="F33" s="34">
        <v>21383</v>
      </c>
      <c r="G33" s="1">
        <v>36542</v>
      </c>
      <c r="H33" s="1">
        <v>35548</v>
      </c>
      <c r="I33" s="1">
        <v>31941</v>
      </c>
      <c r="J33" s="1">
        <v>0</v>
      </c>
      <c r="K33" s="1">
        <v>9020</v>
      </c>
      <c r="L33" s="1">
        <v>6514</v>
      </c>
    </row>
    <row r="34" spans="1:12" ht="12.75">
      <c r="A34" t="s">
        <v>84</v>
      </c>
      <c r="C34" s="34">
        <v>0</v>
      </c>
      <c r="D34" s="34">
        <v>0</v>
      </c>
      <c r="E34" s="34">
        <v>-9725</v>
      </c>
      <c r="G34" s="1"/>
      <c r="H34" s="1"/>
      <c r="I34" s="1"/>
      <c r="J34" s="1"/>
      <c r="K34" s="1"/>
      <c r="L34" s="1"/>
    </row>
    <row r="35" spans="1:12" s="3" customFormat="1" ht="12.75">
      <c r="A35" s="3" t="s">
        <v>65</v>
      </c>
      <c r="C35" s="36">
        <f>SUM(C29:C34)</f>
        <v>62705</v>
      </c>
      <c r="D35" s="36">
        <f>SUM(D29:D34)</f>
        <v>48958</v>
      </c>
      <c r="E35" s="36">
        <f>SUM(E29:E34)</f>
        <v>41693</v>
      </c>
      <c r="F35" s="36">
        <f aca="true" t="shared" si="2" ref="F35:L35">SUM(F29:F33)</f>
        <v>52507</v>
      </c>
      <c r="G35" s="5">
        <f t="shared" si="2"/>
        <v>67773</v>
      </c>
      <c r="H35" s="5">
        <f t="shared" si="2"/>
        <v>59452</v>
      </c>
      <c r="I35" s="5">
        <f t="shared" si="2"/>
        <v>76730</v>
      </c>
      <c r="J35" s="5">
        <f t="shared" si="2"/>
        <v>322500</v>
      </c>
      <c r="K35" s="5">
        <f t="shared" si="2"/>
        <v>177042</v>
      </c>
      <c r="L35" s="5">
        <f t="shared" si="2"/>
        <v>28374</v>
      </c>
    </row>
    <row r="39" ht="12.75">
      <c r="A39" s="12" t="s">
        <v>80</v>
      </c>
    </row>
    <row r="40" ht="12.75">
      <c r="A40" t="s">
        <v>81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&amp;LBostadrättsföreningen Kattrumpan 7
Org nr 716416-5487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Hans-Henrik Hamacher</cp:lastModifiedBy>
  <cp:lastPrinted>2007-12-03T13:34:45Z</cp:lastPrinted>
  <dcterms:created xsi:type="dcterms:W3CDTF">2002-03-09T16:17:42Z</dcterms:created>
  <dcterms:modified xsi:type="dcterms:W3CDTF">2011-01-03T09:44:19Z</dcterms:modified>
  <cp:category/>
  <cp:version/>
  <cp:contentType/>
  <cp:contentStatus/>
</cp:coreProperties>
</file>